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JPLG\STATES\SOUTH WEST STATE\HUDUR_2023\HUDUR YOUTH CENTER\"/>
    </mc:Choice>
  </mc:AlternateContent>
  <xr:revisionPtr revIDLastSave="0" documentId="13_ncr:1_{8BC54CF6-7F6F-4B7A-BC1A-69F2D2B9E4C4}" xr6:coauthVersionLast="45" xr6:coauthVersionMax="47" xr10:uidLastSave="{00000000-0000-0000-0000-000000000000}"/>
  <bookViews>
    <workbookView xWindow="-108" yWindow="-108" windowWidth="23256" windowHeight="12576" xr2:uid="{00000000-000D-0000-FFFF-FFFF00000000}"/>
  </bookViews>
  <sheets>
    <sheet name="Summary" sheetId="5" r:id="rId1"/>
    <sheet name="Straightening protection" sheetId="1" r:id="rId2"/>
    <sheet name="General paintin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4" l="1"/>
  <c r="F8" i="4"/>
  <c r="F9" i="4" s="1"/>
  <c r="F11" i="4"/>
  <c r="F12" i="4" s="1"/>
  <c r="F14" i="4"/>
  <c r="F15" i="4"/>
  <c r="F18" i="4"/>
  <c r="F19" i="4" s="1"/>
  <c r="F21" i="4"/>
  <c r="F22" i="4" s="1"/>
  <c r="D15" i="4"/>
  <c r="D14" i="4"/>
  <c r="D11" i="4"/>
  <c r="D8" i="4"/>
  <c r="D5" i="4"/>
  <c r="D4" i="4"/>
  <c r="F4" i="4" s="1"/>
  <c r="F6" i="4" l="1"/>
  <c r="F16" i="4"/>
  <c r="F23" i="4"/>
  <c r="C3" i="5" s="1"/>
  <c r="F11" i="1"/>
  <c r="F12" i="1" s="1"/>
  <c r="D8" i="1"/>
  <c r="F8" i="1" s="1"/>
  <c r="F9" i="1" s="1"/>
  <c r="D4" i="1"/>
  <c r="F4" i="1" s="1"/>
  <c r="D5" i="1"/>
  <c r="F5" i="1" s="1"/>
  <c r="F6" i="1" l="1"/>
  <c r="F13" i="1" s="1"/>
  <c r="C2" i="5" s="1"/>
  <c r="C4" i="5" l="1"/>
</calcChain>
</file>

<file path=xl/sharedStrings.xml><?xml version="1.0" encoding="utf-8"?>
<sst xmlns="http://schemas.openxmlformats.org/spreadsheetml/2006/main" count="64" uniqueCount="40">
  <si>
    <t>S.n.</t>
  </si>
  <si>
    <t>Description of activities</t>
  </si>
  <si>
    <t xml:space="preserve">Unit </t>
  </si>
  <si>
    <t>QTY</t>
  </si>
  <si>
    <t>Rate in USD</t>
  </si>
  <si>
    <t>Amount in USD</t>
  </si>
  <si>
    <r>
      <t>m</t>
    </r>
    <r>
      <rPr>
        <sz val="11"/>
        <color theme="1"/>
        <rFont val="Calibri"/>
        <family val="2"/>
      </rPr>
      <t>³</t>
    </r>
  </si>
  <si>
    <t>Straightening of internal protection fence</t>
  </si>
  <si>
    <t>Construction of 500mm width 100mm height plain cement concrete of 1:3:6 mixing ratio over the existing lintel wall at surrounding area of football playground. Note that the wall should be kept moist and protected from the sun for at least 10days.</t>
  </si>
  <si>
    <t xml:space="preserve">PCC over lintel wall </t>
  </si>
  <si>
    <t>m³</t>
  </si>
  <si>
    <t>Repair of approximately 50m length, 500mm width and 400mm thick of the broken part of existing lintel wall using masonry stone wall laying and connecting with cement sand mortar of 1:6 mixing ratio. Note that the wall should be kept moist and protected from the sun for at least 10days</t>
  </si>
  <si>
    <t>Iron bars to hold the existing weak plastic covered mesh</t>
  </si>
  <si>
    <t>m</t>
  </si>
  <si>
    <r>
      <t xml:space="preserve">Provide and fixing of 4 longitudinal lines of iron bars of diameter  Ø 8mm inside the 4 small holes on the concrete poles at surrounding area of the football playground. If the existing small holes doesn’t align, the vendor should open a new aligned hole using drilling machine without damaging the concrete pole.
</t>
    </r>
    <r>
      <rPr>
        <b/>
        <sz val="11"/>
        <color theme="1"/>
        <rFont val="Calibri Light"/>
        <family val="2"/>
        <scheme val="major"/>
      </rPr>
      <t>N.B.</t>
    </r>
    <r>
      <rPr>
        <sz val="11"/>
        <color theme="1"/>
        <rFont val="Calibri Light"/>
        <family val="2"/>
        <scheme val="major"/>
      </rPr>
      <t xml:space="preserve">                                                                                                                                                                     </t>
    </r>
    <r>
      <rPr>
        <i/>
        <sz val="9"/>
        <color theme="1"/>
        <rFont val="Calibri Light"/>
        <family val="2"/>
        <scheme val="major"/>
      </rPr>
      <t xml:space="preserve">Note the price will be include providing of the iron bars, welding with electrodes and drill new holes id it is necessary. </t>
    </r>
  </si>
  <si>
    <t>Item</t>
  </si>
  <si>
    <t>Remove broken and malfunctioning two pedestrian access steel grilled door of 2,450mm x 2,200mm height to the football playground. After providing and fixing of new steel grilled doors made with external frame of GI pipes of diameter Ø 5mm welded on it with GI chicken mesh of rhomboid shape with at least three side bolt locks. The door should apply with three coats of anti-rust paint.</t>
  </si>
  <si>
    <t xml:space="preserve">Removing of existing two pedestrain doors </t>
  </si>
  <si>
    <t>m²</t>
  </si>
  <si>
    <t>Items</t>
  </si>
  <si>
    <t>Apply first coat whitewash paint on internal and external walls surfaces consists of: a). One coat of white PRIMER painting coat; b). Apply with filler FOXNITE WATER RESISTENTE FINE FINSH powder. Note that during the price will be include fine sandpaper in order to get smooth surfaces and roller to reach the high places.</t>
  </si>
  <si>
    <t>Apply second coat washable paint on internal wall surfaces which consists of a). One coat of white/colored PRIMER painting; b). One coat of National type "EGGSHELL EMULSION (SILK FINISH) paints. Note that price will be include roller to reach the height places.</t>
  </si>
  <si>
    <t>General painting of whole compound</t>
  </si>
  <si>
    <t>Coaching rooms</t>
  </si>
  <si>
    <t>Two twin toilets</t>
  </si>
  <si>
    <t>Fence of playground</t>
  </si>
  <si>
    <t>Mosque</t>
  </si>
  <si>
    <t>Two ticket issue rooms</t>
  </si>
  <si>
    <t>Steel structure doors and gates</t>
  </si>
  <si>
    <t xml:space="preserve">Apply three coats gloss paint on internal external steel structure surfaces such as two main entrance gates, handrail of VIP sitting stages, steel doors etc. </t>
  </si>
  <si>
    <t>SUMMARY OF YOUTH CENTER REFURBISHMENT</t>
  </si>
  <si>
    <t>Grand total</t>
  </si>
  <si>
    <t>A-1000</t>
  </si>
  <si>
    <t>A-1001</t>
  </si>
  <si>
    <t>A-1002</t>
  </si>
  <si>
    <t>Sub total A</t>
  </si>
  <si>
    <t>B-2000</t>
  </si>
  <si>
    <t>B-2001</t>
  </si>
  <si>
    <t>C-3001</t>
  </si>
  <si>
    <t>C-3000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</si>
</sst>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 #,##0.00\ _X_D_R_-;\-* #,##0.00\ _X_D_R_-;_-* &quot;-&quot;??\ _X_D_R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1"/>
      <color theme="1"/>
      <name val="Calibri"/>
      <family val="2"/>
    </font>
    <font>
      <b/>
      <sz val="11"/>
      <color theme="0"/>
      <name val="Calibri"/>
      <family val="2"/>
      <scheme val="minor"/>
    </font>
    <font>
      <i/>
      <sz val="9"/>
      <color theme="1"/>
      <name val="Calibri Light"/>
      <family val="2"/>
      <scheme val="major"/>
    </font>
    <font>
      <sz val="10"/>
      <name val="Arial"/>
      <family val="2"/>
    </font>
    <font>
      <b/>
      <sz val="11"/>
      <color indexed="8"/>
      <name val="Calibri Light"/>
      <family val="2"/>
      <scheme val="major"/>
    </font>
    <font>
      <sz val="11"/>
      <color indexed="8"/>
      <name val="Calibri Light"/>
      <family val="2"/>
      <scheme val="major"/>
    </font>
    <font>
      <sz val="11"/>
      <name val="Calibri Light"/>
      <family val="2"/>
      <scheme val="major"/>
    </font>
    <font>
      <sz val="8"/>
      <name val="Calibri"/>
      <family val="2"/>
      <scheme val="minor"/>
    </font>
    <font>
      <b/>
      <sz val="11"/>
      <name val="Calibri Light"/>
      <family val="2"/>
      <scheme val="major"/>
    </font>
    <font>
      <sz val="11"/>
      <name val="Calibri"/>
      <family val="2"/>
      <scheme val="minor"/>
    </font>
    <font>
      <b/>
      <sz val="11"/>
      <name val="Calibri"/>
      <family val="2"/>
      <scheme val="minor"/>
    </font>
  </fonts>
  <fills count="6">
    <fill>
      <patternFill patternType="none"/>
    </fill>
    <fill>
      <patternFill patternType="gray125"/>
    </fill>
    <fill>
      <patternFill patternType="solid">
        <fgColor rgb="FFCCFF3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top" wrapText="1"/>
    </xf>
    <xf numFmtId="2"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left" vertical="top" wrapText="1"/>
    </xf>
    <xf numFmtId="43" fontId="3" fillId="0" borderId="1" xfId="1" applyFont="1" applyFill="1" applyBorder="1" applyAlignment="1">
      <alignment horizontal="center" vertical="center"/>
    </xf>
    <xf numFmtId="2" fontId="11" fillId="0" borderId="1" xfId="2" applyNumberFormat="1" applyFont="1" applyBorder="1" applyAlignment="1">
      <alignment horizontal="center" vertical="center" wrapText="1"/>
    </xf>
    <xf numFmtId="2" fontId="10" fillId="0" borderId="1" xfId="2" applyNumberFormat="1" applyFont="1" applyBorder="1" applyAlignment="1">
      <alignment horizontal="center" vertical="center" wrapText="1"/>
    </xf>
    <xf numFmtId="0" fontId="10" fillId="0" borderId="1" xfId="2" applyFont="1" applyBorder="1" applyAlignment="1">
      <alignment horizontal="center" vertical="center"/>
    </xf>
    <xf numFmtId="0" fontId="9" fillId="0" borderId="1" xfId="2" applyFont="1" applyBorder="1" applyAlignment="1">
      <alignment vertical="justify" wrapText="1"/>
    </xf>
    <xf numFmtId="0" fontId="10" fillId="0" borderId="1" xfId="2" applyFont="1" applyBorder="1" applyAlignment="1">
      <alignment vertical="justify" wrapText="1"/>
    </xf>
    <xf numFmtId="0" fontId="3" fillId="0" borderId="1" xfId="0" applyFont="1" applyBorder="1" applyAlignment="1">
      <alignment horizontal="left" vertical="center"/>
    </xf>
    <xf numFmtId="0" fontId="0" fillId="0" borderId="1" xfId="0" applyBorder="1"/>
    <xf numFmtId="0" fontId="2" fillId="0" borderId="0" xfId="0" applyFont="1" applyAlignment="1">
      <alignment horizontal="center" vertical="center"/>
    </xf>
    <xf numFmtId="165" fontId="0" fillId="0" borderId="0" xfId="0" applyNumberFormat="1"/>
    <xf numFmtId="44" fontId="13" fillId="4" borderId="1" xfId="5" applyFont="1" applyFill="1" applyBorder="1" applyAlignment="1">
      <alignment horizontal="center" vertical="center"/>
    </xf>
    <xf numFmtId="44" fontId="13" fillId="4" borderId="1" xfId="5" applyFont="1" applyFill="1" applyBorder="1" applyAlignment="1">
      <alignment horizontal="left" vertical="top" wrapText="1"/>
    </xf>
    <xf numFmtId="17" fontId="3" fillId="0" borderId="1" xfId="0" applyNumberFormat="1"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6" fillId="4" borderId="1" xfId="0" applyFont="1" applyFill="1" applyBorder="1"/>
    <xf numFmtId="44" fontId="14" fillId="0" borderId="1" xfId="5" applyFont="1" applyBorder="1"/>
    <xf numFmtId="44" fontId="15" fillId="4" borderId="1" xfId="5" applyFont="1" applyFill="1" applyBorder="1"/>
    <xf numFmtId="44" fontId="4" fillId="0" borderId="1" xfId="5" applyFont="1" applyBorder="1" applyAlignment="1">
      <alignment horizontal="center" vertical="center"/>
    </xf>
    <xf numFmtId="44" fontId="3" fillId="3" borderId="1" xfId="5" applyFont="1" applyFill="1" applyBorder="1" applyAlignment="1">
      <alignment horizontal="center" vertical="center"/>
    </xf>
    <xf numFmtId="44" fontId="4" fillId="0" borderId="1" xfId="5" applyFont="1" applyFill="1" applyBorder="1" applyAlignment="1">
      <alignment horizontal="center" vertical="center"/>
    </xf>
    <xf numFmtId="44" fontId="4" fillId="5" borderId="1" xfId="5" applyFont="1" applyFill="1" applyBorder="1" applyAlignment="1">
      <alignment horizontal="center" vertical="center"/>
    </xf>
    <xf numFmtId="44" fontId="11" fillId="0" borderId="1" xfId="5" applyFont="1" applyBorder="1" applyAlignment="1">
      <alignment horizontal="center" vertical="center" wrapText="1"/>
    </xf>
    <xf numFmtId="0" fontId="0" fillId="0" borderId="0" xfId="0" applyAlignment="1">
      <alignment horizontal="center"/>
    </xf>
    <xf numFmtId="0" fontId="13" fillId="3" borderId="1" xfId="0" applyFont="1" applyFill="1" applyBorder="1" applyAlignment="1">
      <alignment horizontal="center" vertical="center"/>
    </xf>
    <xf numFmtId="0" fontId="11" fillId="3" borderId="1" xfId="0" applyFont="1" applyFill="1" applyBorder="1" applyAlignment="1">
      <alignment horizontal="left" vertical="top" wrapText="1"/>
    </xf>
    <xf numFmtId="44" fontId="13" fillId="3" borderId="1" xfId="5" applyFont="1" applyFill="1" applyBorder="1" applyAlignment="1">
      <alignment horizontal="center" vertical="center"/>
    </xf>
  </cellXfs>
  <cellStyles count="6">
    <cellStyle name="Comma" xfId="1" builtinId="3"/>
    <cellStyle name="Comma 5" xfId="4" xr:uid="{A9C70383-33D4-4FB2-B7A7-EC166A142DE4}"/>
    <cellStyle name="Currency" xfId="5" builtinId="4"/>
    <cellStyle name="Normal" xfId="0" builtinId="0"/>
    <cellStyle name="Normal 2" xfId="2" xr:uid="{A1378285-6795-4EA2-B13D-A3D51BCFC085}"/>
    <cellStyle name="Normal 2 2" xfId="3" xr:uid="{E6EB0DCE-8EE1-4A17-B451-1B12964A3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1075-BF13-427B-A5DB-30F05258BC1C}">
  <dimension ref="A1:E4"/>
  <sheetViews>
    <sheetView tabSelected="1" workbookViewId="0">
      <selection activeCell="B2" sqref="B2"/>
    </sheetView>
  </sheetViews>
  <sheetFormatPr defaultRowHeight="22.2" customHeight="1" x14ac:dyDescent="0.3"/>
  <cols>
    <col min="2" max="2" width="73.21875" customWidth="1"/>
    <col min="3" max="3" width="14.88671875" customWidth="1"/>
    <col min="5" max="5" width="14" bestFit="1" customWidth="1"/>
  </cols>
  <sheetData>
    <row r="1" spans="1:5" ht="22.2" customHeight="1" x14ac:dyDescent="0.3">
      <c r="B1" s="15" t="s">
        <v>30</v>
      </c>
    </row>
    <row r="2" spans="1:5" ht="22.2" customHeight="1" x14ac:dyDescent="0.3">
      <c r="A2" s="14"/>
      <c r="B2" s="14" t="s">
        <v>7</v>
      </c>
      <c r="C2" s="24">
        <f>'Straightening protection'!F13</f>
        <v>0</v>
      </c>
    </row>
    <row r="3" spans="1:5" ht="22.2" customHeight="1" x14ac:dyDescent="0.3">
      <c r="A3" s="14"/>
      <c r="B3" s="14" t="s">
        <v>22</v>
      </c>
      <c r="C3" s="24">
        <f>'General painting'!F23</f>
        <v>0</v>
      </c>
    </row>
    <row r="4" spans="1:5" ht="22.2" customHeight="1" x14ac:dyDescent="0.3">
      <c r="A4" s="23"/>
      <c r="B4" s="23" t="s">
        <v>31</v>
      </c>
      <c r="C4" s="25">
        <f>SUM(C2:C3)</f>
        <v>0</v>
      </c>
      <c r="E4"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topLeftCell="A9" workbookViewId="0">
      <selection activeCell="E4" sqref="E4"/>
    </sheetView>
  </sheetViews>
  <sheetFormatPr defaultRowHeight="14.4" x14ac:dyDescent="0.3"/>
  <cols>
    <col min="2" max="2" width="54.33203125" customWidth="1"/>
    <col min="5" max="5" width="15.6640625" customWidth="1"/>
    <col min="6" max="6" width="16.88671875" customWidth="1"/>
  </cols>
  <sheetData>
    <row r="1" spans="1:6" x14ac:dyDescent="0.3">
      <c r="A1" s="5"/>
      <c r="B1" s="5" t="s">
        <v>7</v>
      </c>
      <c r="C1" s="5"/>
      <c r="D1" s="5"/>
      <c r="E1" s="5"/>
      <c r="F1" s="5"/>
    </row>
    <row r="2" spans="1:6" x14ac:dyDescent="0.3">
      <c r="A2" s="4" t="s">
        <v>0</v>
      </c>
      <c r="B2" s="4" t="s">
        <v>1</v>
      </c>
      <c r="C2" s="4" t="s">
        <v>2</v>
      </c>
      <c r="D2" s="4" t="s">
        <v>3</v>
      </c>
      <c r="E2" s="4" t="s">
        <v>4</v>
      </c>
      <c r="F2" s="4" t="s">
        <v>5</v>
      </c>
    </row>
    <row r="3" spans="1:6" x14ac:dyDescent="0.3">
      <c r="A3" s="4" t="s">
        <v>32</v>
      </c>
      <c r="B3" s="6" t="s">
        <v>9</v>
      </c>
      <c r="C3" s="1"/>
      <c r="D3" s="1"/>
      <c r="E3" s="1"/>
      <c r="F3" s="1"/>
    </row>
    <row r="4" spans="1:6" ht="72" x14ac:dyDescent="0.3">
      <c r="A4" s="4" t="s">
        <v>33</v>
      </c>
      <c r="B4" s="2" t="s">
        <v>11</v>
      </c>
      <c r="C4" s="1" t="s">
        <v>10</v>
      </c>
      <c r="D4" s="1">
        <f>50*0.5*0.4</f>
        <v>10</v>
      </c>
      <c r="E4" s="26"/>
      <c r="F4" s="26">
        <f>D4*E4</f>
        <v>0</v>
      </c>
    </row>
    <row r="5" spans="1:6" ht="63" customHeight="1" x14ac:dyDescent="0.3">
      <c r="A5" s="4" t="s">
        <v>34</v>
      </c>
      <c r="B5" s="2" t="s">
        <v>8</v>
      </c>
      <c r="C5" s="1" t="s">
        <v>6</v>
      </c>
      <c r="D5" s="1">
        <f>0.5*0.1*(102.3+78.5+104.7+64.5)</f>
        <v>17.5</v>
      </c>
      <c r="E5" s="26"/>
      <c r="F5" s="26">
        <f>D5*E5</f>
        <v>0</v>
      </c>
    </row>
    <row r="6" spans="1:6" x14ac:dyDescent="0.3">
      <c r="A6" s="20" t="s">
        <v>35</v>
      </c>
      <c r="B6" s="21"/>
      <c r="C6" s="21"/>
      <c r="D6" s="21"/>
      <c r="E6" s="22"/>
      <c r="F6" s="27">
        <f>SUM(F4:F5)</f>
        <v>0</v>
      </c>
    </row>
    <row r="7" spans="1:6" ht="17.399999999999999" customHeight="1" x14ac:dyDescent="0.3">
      <c r="A7" s="19" t="s">
        <v>36</v>
      </c>
      <c r="B7" s="6" t="s">
        <v>12</v>
      </c>
      <c r="C7" s="1"/>
      <c r="D7" s="1"/>
      <c r="E7" s="1"/>
      <c r="F7" s="3"/>
    </row>
    <row r="8" spans="1:6" ht="110.4" x14ac:dyDescent="0.3">
      <c r="A8" s="19" t="s">
        <v>37</v>
      </c>
      <c r="B8" s="2" t="s">
        <v>14</v>
      </c>
      <c r="C8" s="1" t="s">
        <v>13</v>
      </c>
      <c r="D8" s="1">
        <f>(102.3+78.5+104.7+64.5)*4*1.1</f>
        <v>1540.0000000000002</v>
      </c>
      <c r="E8" s="26"/>
      <c r="F8" s="26">
        <f>D8*E8</f>
        <v>0</v>
      </c>
    </row>
    <row r="9" spans="1:6" x14ac:dyDescent="0.3">
      <c r="A9" s="20" t="s">
        <v>35</v>
      </c>
      <c r="B9" s="21"/>
      <c r="C9" s="21"/>
      <c r="D9" s="21"/>
      <c r="E9" s="22"/>
      <c r="F9" s="27">
        <f>SUM(F8)</f>
        <v>0</v>
      </c>
    </row>
    <row r="10" spans="1:6" x14ac:dyDescent="0.3">
      <c r="A10" s="19" t="s">
        <v>39</v>
      </c>
      <c r="B10" s="6" t="s">
        <v>17</v>
      </c>
      <c r="C10" s="4"/>
      <c r="D10" s="4"/>
      <c r="E10" s="4"/>
      <c r="F10" s="7"/>
    </row>
    <row r="11" spans="1:6" ht="100.8" x14ac:dyDescent="0.3">
      <c r="A11" s="19" t="s">
        <v>38</v>
      </c>
      <c r="B11" s="2" t="s">
        <v>16</v>
      </c>
      <c r="C11" s="1" t="s">
        <v>15</v>
      </c>
      <c r="D11" s="1">
        <v>2</v>
      </c>
      <c r="E11" s="26"/>
      <c r="F11" s="26">
        <f>D11*E11</f>
        <v>0</v>
      </c>
    </row>
    <row r="12" spans="1:6" x14ac:dyDescent="0.3">
      <c r="A12" s="20" t="s">
        <v>35</v>
      </c>
      <c r="B12" s="21"/>
      <c r="C12" s="21"/>
      <c r="D12" s="21"/>
      <c r="E12" s="22"/>
      <c r="F12" s="27">
        <f>SUM(F11)</f>
        <v>0</v>
      </c>
    </row>
    <row r="13" spans="1:6" x14ac:dyDescent="0.3">
      <c r="A13" s="17"/>
      <c r="B13" s="18"/>
      <c r="C13" s="17"/>
      <c r="D13" s="17"/>
      <c r="E13" s="17"/>
      <c r="F13" s="17">
        <f>F6+F9+F12</f>
        <v>0</v>
      </c>
    </row>
  </sheetData>
  <mergeCells count="3">
    <mergeCell ref="A6:E6"/>
    <mergeCell ref="A9:E9"/>
    <mergeCell ref="A12:E12"/>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36E15-1CB9-4B76-A755-CB1FB7608221}">
  <dimension ref="A2:F23"/>
  <sheetViews>
    <sheetView topLeftCell="A13" workbookViewId="0">
      <selection activeCell="A23" sqref="A23:F23"/>
    </sheetView>
  </sheetViews>
  <sheetFormatPr defaultRowHeight="14.4" x14ac:dyDescent="0.3"/>
  <cols>
    <col min="1" max="1" width="8.88671875" customWidth="1"/>
    <col min="2" max="2" width="55.33203125" customWidth="1"/>
    <col min="5" max="5" width="13.109375" style="31" customWidth="1"/>
    <col min="6" max="6" width="17.109375" customWidth="1"/>
  </cols>
  <sheetData>
    <row r="2" spans="1:6" x14ac:dyDescent="0.3">
      <c r="A2" s="5"/>
      <c r="B2" s="5" t="s">
        <v>22</v>
      </c>
      <c r="C2" s="5"/>
      <c r="D2" s="5"/>
      <c r="E2" s="5"/>
      <c r="F2" s="5"/>
    </row>
    <row r="3" spans="1:6" x14ac:dyDescent="0.3">
      <c r="A3" s="4" t="s">
        <v>32</v>
      </c>
      <c r="B3" s="13" t="s">
        <v>23</v>
      </c>
      <c r="C3" s="1"/>
      <c r="D3" s="1"/>
      <c r="E3" s="1"/>
      <c r="F3" s="1"/>
    </row>
    <row r="4" spans="1:6" ht="72" x14ac:dyDescent="0.3">
      <c r="A4" s="4" t="s">
        <v>33</v>
      </c>
      <c r="B4" s="12" t="s">
        <v>20</v>
      </c>
      <c r="C4" s="10" t="s">
        <v>18</v>
      </c>
      <c r="D4" s="9">
        <f>3.3*(10.85+2.8+0.95+1.6+8.58+1.54+1+2.84)+3.1*(1.65*4+1.88*4+2.58*2+3.46*4+1.45*2+4.03*2)</f>
        <v>236.17600000000002</v>
      </c>
      <c r="E4" s="30"/>
      <c r="F4" s="28">
        <f>D4*E4</f>
        <v>0</v>
      </c>
    </row>
    <row r="5" spans="1:6" ht="57.6" x14ac:dyDescent="0.3">
      <c r="A5" s="4" t="s">
        <v>34</v>
      </c>
      <c r="B5" s="12" t="s">
        <v>21</v>
      </c>
      <c r="C5" s="10" t="s">
        <v>18</v>
      </c>
      <c r="D5" s="9">
        <f>3.3*(10.85+2.8+0.95+1.6+8.58+1.54+1+2.84)+3.1*(1.65*4+1.88*4+2.58*2+3.46*4+1.45*2+4.03*2)</f>
        <v>236.17600000000002</v>
      </c>
      <c r="E5" s="26"/>
      <c r="F5" s="28">
        <f t="shared" ref="F5:F21" si="0">D5*E5</f>
        <v>0</v>
      </c>
    </row>
    <row r="6" spans="1:6" x14ac:dyDescent="0.3">
      <c r="A6" s="20" t="s">
        <v>35</v>
      </c>
      <c r="B6" s="21"/>
      <c r="C6" s="21"/>
      <c r="D6" s="21"/>
      <c r="E6" s="22"/>
      <c r="F6" s="29">
        <f>SUM(F4:F5)</f>
        <v>0</v>
      </c>
    </row>
    <row r="7" spans="1:6" x14ac:dyDescent="0.3">
      <c r="A7" s="1"/>
      <c r="B7" s="6" t="s">
        <v>24</v>
      </c>
      <c r="C7" s="1"/>
      <c r="D7" s="1"/>
      <c r="E7" s="1"/>
      <c r="F7" s="28"/>
    </row>
    <row r="8" spans="1:6" ht="72" x14ac:dyDescent="0.3">
      <c r="A8" s="1"/>
      <c r="B8" s="12" t="s">
        <v>20</v>
      </c>
      <c r="C8" s="10" t="s">
        <v>18</v>
      </c>
      <c r="D8" s="9">
        <f t="shared" ref="D8" si="1">0.6*(4.35*2+4.35*2)+2.75*(2*4+1.5*4)+2*(1.95*2+1*2)</f>
        <v>60.739999999999995</v>
      </c>
      <c r="E8" s="30"/>
      <c r="F8" s="28">
        <f t="shared" si="0"/>
        <v>0</v>
      </c>
    </row>
    <row r="9" spans="1:6" x14ac:dyDescent="0.3">
      <c r="A9" s="20" t="s">
        <v>35</v>
      </c>
      <c r="B9" s="21"/>
      <c r="C9" s="21"/>
      <c r="D9" s="21"/>
      <c r="E9" s="22"/>
      <c r="F9" s="29">
        <f>F8</f>
        <v>0</v>
      </c>
    </row>
    <row r="10" spans="1:6" x14ac:dyDescent="0.3">
      <c r="A10" s="1"/>
      <c r="B10" s="6" t="s">
        <v>25</v>
      </c>
      <c r="C10" s="1"/>
      <c r="D10" s="1"/>
      <c r="E10" s="1"/>
      <c r="F10" s="28"/>
    </row>
    <row r="11" spans="1:6" ht="72" x14ac:dyDescent="0.3">
      <c r="A11" s="1"/>
      <c r="B11" s="12" t="s">
        <v>20</v>
      </c>
      <c r="C11" s="10" t="s">
        <v>18</v>
      </c>
      <c r="D11" s="9">
        <f>4*(130+160+128+160)</f>
        <v>2312</v>
      </c>
      <c r="E11" s="8"/>
      <c r="F11" s="28">
        <f t="shared" si="0"/>
        <v>0</v>
      </c>
    </row>
    <row r="12" spans="1:6" x14ac:dyDescent="0.3">
      <c r="A12" s="20" t="s">
        <v>35</v>
      </c>
      <c r="B12" s="21"/>
      <c r="C12" s="21"/>
      <c r="D12" s="21"/>
      <c r="E12" s="22"/>
      <c r="F12" s="29">
        <f>F11</f>
        <v>0</v>
      </c>
    </row>
    <row r="13" spans="1:6" x14ac:dyDescent="0.3">
      <c r="A13" s="1"/>
      <c r="B13" s="6" t="s">
        <v>26</v>
      </c>
      <c r="C13" s="1"/>
      <c r="D13" s="1"/>
      <c r="E13" s="1"/>
      <c r="F13" s="28"/>
    </row>
    <row r="14" spans="1:6" ht="72" x14ac:dyDescent="0.3">
      <c r="A14" s="1"/>
      <c r="B14" s="12" t="s">
        <v>20</v>
      </c>
      <c r="C14" s="10" t="s">
        <v>18</v>
      </c>
      <c r="D14" s="9">
        <f>3.2*(10*4+12*4)</f>
        <v>281.60000000000002</v>
      </c>
      <c r="E14" s="30"/>
      <c r="F14" s="28">
        <f t="shared" si="0"/>
        <v>0</v>
      </c>
    </row>
    <row r="15" spans="1:6" ht="57.6" x14ac:dyDescent="0.3">
      <c r="A15" s="1"/>
      <c r="B15" s="12" t="s">
        <v>21</v>
      </c>
      <c r="C15" s="10" t="s">
        <v>18</v>
      </c>
      <c r="D15" s="9">
        <f>3.2*(10*4+12*4)</f>
        <v>281.60000000000002</v>
      </c>
      <c r="E15" s="26"/>
      <c r="F15" s="28">
        <f t="shared" si="0"/>
        <v>0</v>
      </c>
    </row>
    <row r="16" spans="1:6" x14ac:dyDescent="0.3">
      <c r="A16" s="20" t="s">
        <v>35</v>
      </c>
      <c r="B16" s="21"/>
      <c r="C16" s="21"/>
      <c r="D16" s="21"/>
      <c r="E16" s="22"/>
      <c r="F16" s="29">
        <f>SUM(F14:F15)</f>
        <v>0</v>
      </c>
    </row>
    <row r="17" spans="1:6" x14ac:dyDescent="0.3">
      <c r="A17" s="1"/>
      <c r="B17" s="11" t="s">
        <v>27</v>
      </c>
      <c r="C17" s="10"/>
      <c r="D17" s="9"/>
      <c r="E17" s="3"/>
      <c r="F17" s="28"/>
    </row>
    <row r="18" spans="1:6" ht="72" x14ac:dyDescent="0.3">
      <c r="A18" s="1"/>
      <c r="B18" s="12" t="s">
        <v>20</v>
      </c>
      <c r="C18" s="10" t="s">
        <v>18</v>
      </c>
      <c r="D18" s="9">
        <v>60</v>
      </c>
      <c r="E18" s="30"/>
      <c r="F18" s="28">
        <f t="shared" si="0"/>
        <v>0</v>
      </c>
    </row>
    <row r="19" spans="1:6" x14ac:dyDescent="0.3">
      <c r="A19" s="20" t="s">
        <v>35</v>
      </c>
      <c r="B19" s="21"/>
      <c r="C19" s="21"/>
      <c r="D19" s="21"/>
      <c r="E19" s="22"/>
      <c r="F19" s="29">
        <f>F18</f>
        <v>0</v>
      </c>
    </row>
    <row r="20" spans="1:6" x14ac:dyDescent="0.3">
      <c r="A20" s="1"/>
      <c r="B20" s="11" t="s">
        <v>28</v>
      </c>
      <c r="C20" s="10"/>
      <c r="D20" s="9"/>
      <c r="E20" s="3"/>
      <c r="F20" s="28"/>
    </row>
    <row r="21" spans="1:6" ht="43.2" x14ac:dyDescent="0.3">
      <c r="A21" s="1"/>
      <c r="B21" s="12" t="s">
        <v>29</v>
      </c>
      <c r="C21" s="10" t="s">
        <v>19</v>
      </c>
      <c r="D21" s="9">
        <v>1</v>
      </c>
      <c r="E21" s="26"/>
      <c r="F21" s="28">
        <f t="shared" si="0"/>
        <v>0</v>
      </c>
    </row>
    <row r="22" spans="1:6" x14ac:dyDescent="0.3">
      <c r="A22" s="20" t="s">
        <v>35</v>
      </c>
      <c r="B22" s="21"/>
      <c r="C22" s="21"/>
      <c r="D22" s="21"/>
      <c r="E22" s="22"/>
      <c r="F22" s="29">
        <f>F21</f>
        <v>0</v>
      </c>
    </row>
    <row r="23" spans="1:6" x14ac:dyDescent="0.3">
      <c r="A23" s="32"/>
      <c r="B23" s="33"/>
      <c r="C23" s="32"/>
      <c r="D23" s="32"/>
      <c r="E23" s="32"/>
      <c r="F23" s="34">
        <f>SUM(F22,F19,F16,F12,F9,F6)</f>
        <v>0</v>
      </c>
    </row>
  </sheetData>
  <mergeCells count="6">
    <mergeCell ref="A6:E6"/>
    <mergeCell ref="A9:E9"/>
    <mergeCell ref="A12:E12"/>
    <mergeCell ref="A16:E16"/>
    <mergeCell ref="A19:E19"/>
    <mergeCell ref="A22:E22"/>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Straightening protection</vt:lpstr>
      <vt:lpstr>General painting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ELABE</dc:creator>
  <cp:lastModifiedBy>Eng ELabe</cp:lastModifiedBy>
  <dcterms:created xsi:type="dcterms:W3CDTF">2015-06-05T18:17:20Z</dcterms:created>
  <dcterms:modified xsi:type="dcterms:W3CDTF">2023-11-11T14:03:05Z</dcterms:modified>
</cp:coreProperties>
</file>